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uto-Moto\Land Rover\"/>
    </mc:Choice>
  </mc:AlternateContent>
  <xr:revisionPtr revIDLastSave="0" documentId="13_ncr:1_{2C9EABD7-2514-470F-8E99-AD1E98DFFF2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</workbook>
</file>

<file path=xl/calcChain.xml><?xml version="1.0" encoding="utf-8"?>
<calcChain xmlns="http://schemas.openxmlformats.org/spreadsheetml/2006/main">
  <c r="K6" i="1" l="1"/>
  <c r="K5" i="1"/>
  <c r="K4" i="1"/>
  <c r="E7" i="1"/>
  <c r="E4" i="1"/>
  <c r="B7" i="1"/>
  <c r="B6" i="1" s="1"/>
  <c r="K8" i="1" l="1"/>
  <c r="K9" i="1"/>
  <c r="E8" i="1"/>
  <c r="E9" i="1" s="1"/>
  <c r="H5" i="1"/>
  <c r="H7" i="1" s="1"/>
  <c r="H8" i="1" l="1"/>
  <c r="H11" i="1"/>
  <c r="H12" i="1" s="1"/>
  <c r="K13" i="1" s="1"/>
  <c r="K12" i="1" l="1"/>
</calcChain>
</file>

<file path=xl/sharedStrings.xml><?xml version="1.0" encoding="utf-8"?>
<sst xmlns="http://schemas.openxmlformats.org/spreadsheetml/2006/main" count="54" uniqueCount="30">
  <si>
    <t>cm3</t>
  </si>
  <si>
    <t>cm</t>
  </si>
  <si>
    <t>mm</t>
  </si>
  <si>
    <t>Nombre de cylindres :</t>
  </si>
  <si>
    <t>Alésage cylindre :</t>
  </si>
  <si>
    <t>Course piston :</t>
  </si>
  <si>
    <t>Cylindrée totale :</t>
  </si>
  <si>
    <t>Cylindrée par cylindre :</t>
  </si>
  <si>
    <t>Volume joint culasse :</t>
  </si>
  <si>
    <t>Volume chambre :</t>
  </si>
  <si>
    <t>Hauteur au dessus du piston :</t>
  </si>
  <si>
    <t>Volume au dessus du piston :</t>
  </si>
  <si>
    <t>Epaisseur joint de culasse :</t>
  </si>
  <si>
    <t>Surface joint de culasse :</t>
  </si>
  <si>
    <t>Taux de compression :</t>
  </si>
  <si>
    <t>cm2</t>
  </si>
  <si>
    <t>Volume culasse :</t>
  </si>
  <si>
    <t>Taux de compression souhaité :</t>
  </si>
  <si>
    <t>Nouveau Volume chambre :</t>
  </si>
  <si>
    <t>Nouveau Volume culasse :</t>
  </si>
  <si>
    <t>Surface culasse :</t>
  </si>
  <si>
    <t>Epaisseur culasse à enlever :</t>
  </si>
  <si>
    <t>Volume à enlever culasse :</t>
  </si>
  <si>
    <t>Echappement :</t>
  </si>
  <si>
    <t>Admission :</t>
  </si>
  <si>
    <t>Hauteur libre soupape/culasse</t>
  </si>
  <si>
    <t>Hauteur joint + hauteur au dessus piston :</t>
  </si>
  <si>
    <t xml:space="preserve">Hauteur libre soupape/piston </t>
  </si>
  <si>
    <t>Après rectification culasse</t>
  </si>
  <si>
    <t>Calcul nouveau taux de compression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</si>
</sst>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3" xfId="0" applyBorder="1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right"/>
    </xf>
    <xf numFmtId="164" fontId="0" fillId="3" borderId="7" xfId="0" applyNumberFormat="1" applyFill="1" applyBorder="1"/>
    <xf numFmtId="164" fontId="0" fillId="0" borderId="2" xfId="0" applyNumberFormat="1" applyBorder="1"/>
    <xf numFmtId="0" fontId="0" fillId="0" borderId="3" xfId="0" applyBorder="1" applyAlignment="1">
      <alignment horizontal="right"/>
    </xf>
    <xf numFmtId="164" fontId="0" fillId="3" borderId="0" xfId="0" applyNumberFormat="1" applyFill="1" applyBorder="1"/>
    <xf numFmtId="164" fontId="0" fillId="0" borderId="4" xfId="0" applyNumberFormat="1" applyBorder="1"/>
    <xf numFmtId="164" fontId="0" fillId="2" borderId="0" xfId="0" applyNumberFormat="1" applyFill="1" applyBorder="1"/>
    <xf numFmtId="164" fontId="0" fillId="0" borderId="0" xfId="0" applyNumberFormat="1" applyBorder="1"/>
    <xf numFmtId="0" fontId="0" fillId="0" borderId="5" xfId="0" applyBorder="1" applyAlignment="1">
      <alignment horizontal="right"/>
    </xf>
    <xf numFmtId="164" fontId="0" fillId="3" borderId="8" xfId="0" applyNumberFormat="1" applyFill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3" xfId="0" applyNumberFormat="1" applyBorder="1"/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0" fillId="2" borderId="8" xfId="0" applyNumberFormat="1" applyFill="1" applyBorder="1"/>
    <xf numFmtId="164" fontId="0" fillId="0" borderId="7" xfId="0" applyNumberFormat="1" applyBorder="1"/>
    <xf numFmtId="164" fontId="0" fillId="0" borderId="8" xfId="0" applyNumberFormat="1" applyBorder="1"/>
    <xf numFmtId="164" fontId="0" fillId="0" borderId="1" xfId="0" applyNumberFormat="1" applyBorder="1" applyAlignment="1">
      <alignment horizontal="right"/>
    </xf>
    <xf numFmtId="164" fontId="0" fillId="0" borderId="5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activeCell="G19" sqref="G19"/>
    </sheetView>
  </sheetViews>
  <sheetFormatPr baseColWidth="10" defaultRowHeight="15" x14ac:dyDescent="0.25"/>
  <cols>
    <col min="1" max="1" width="21.7109375" bestFit="1" customWidth="1"/>
    <col min="3" max="3" width="4.5703125" bestFit="1" customWidth="1"/>
    <col min="4" max="4" width="27.28515625" bestFit="1" customWidth="1"/>
    <col min="6" max="6" width="4.5703125" bestFit="1" customWidth="1"/>
    <col min="7" max="7" width="29.140625" bestFit="1" customWidth="1"/>
    <col min="9" max="9" width="4.5703125" bestFit="1" customWidth="1"/>
    <col min="10" max="10" width="38.28515625" bestFit="1" customWidth="1"/>
  </cols>
  <sheetData>
    <row r="1" spans="1:12" ht="28.5" x14ac:dyDescent="0.45">
      <c r="C1" s="3" t="s">
        <v>29</v>
      </c>
      <c r="D1" s="3"/>
      <c r="E1" s="3"/>
      <c r="F1" s="3"/>
      <c r="G1" s="3"/>
      <c r="H1" s="3"/>
      <c r="I1" s="3"/>
      <c r="J1" s="3"/>
    </row>
    <row r="2" spans="1:12" ht="15.75" thickBot="1" x14ac:dyDescent="0.3"/>
    <row r="3" spans="1:12" x14ac:dyDescent="0.25">
      <c r="A3" s="4" t="s">
        <v>3</v>
      </c>
      <c r="B3" s="5">
        <v>4</v>
      </c>
      <c r="C3" s="6"/>
      <c r="D3" s="15" t="s">
        <v>10</v>
      </c>
      <c r="E3" s="5">
        <v>1.4999999999999999E-2</v>
      </c>
      <c r="F3" s="20" t="s">
        <v>1</v>
      </c>
      <c r="G3" s="22" t="s">
        <v>17</v>
      </c>
      <c r="H3" s="5">
        <v>9</v>
      </c>
      <c r="I3" s="20"/>
      <c r="J3" s="24" t="s">
        <v>25</v>
      </c>
      <c r="K3" s="20"/>
      <c r="L3" s="6"/>
    </row>
    <row r="4" spans="1:12" x14ac:dyDescent="0.25">
      <c r="A4" s="7" t="s">
        <v>4</v>
      </c>
      <c r="B4" s="8">
        <v>9.0470000000000006</v>
      </c>
      <c r="C4" s="9" t="s">
        <v>1</v>
      </c>
      <c r="D4" s="16" t="s">
        <v>11</v>
      </c>
      <c r="E4" s="10">
        <f>E3*PI()*POWER(B4,2)/4</f>
        <v>0.96425149538955757</v>
      </c>
      <c r="F4" s="11" t="s">
        <v>0</v>
      </c>
      <c r="G4" s="17"/>
      <c r="H4" s="11"/>
      <c r="I4" s="11"/>
      <c r="J4" s="17" t="s">
        <v>23</v>
      </c>
      <c r="K4" s="8">
        <f>4.02-1.78</f>
        <v>2.2399999999999993</v>
      </c>
      <c r="L4" s="9" t="s">
        <v>2</v>
      </c>
    </row>
    <row r="5" spans="1:12" x14ac:dyDescent="0.25">
      <c r="A5" s="7" t="s">
        <v>5</v>
      </c>
      <c r="B5" s="8">
        <v>8.89</v>
      </c>
      <c r="C5" s="9" t="s">
        <v>1</v>
      </c>
      <c r="D5" s="17" t="s">
        <v>12</v>
      </c>
      <c r="E5" s="8">
        <v>0.107</v>
      </c>
      <c r="F5" s="11" t="s">
        <v>1</v>
      </c>
      <c r="G5" s="17" t="s">
        <v>18</v>
      </c>
      <c r="H5" s="10">
        <f>B7/(H3-1)</f>
        <v>71.43496495010973</v>
      </c>
      <c r="I5" s="11" t="s">
        <v>0</v>
      </c>
      <c r="J5" s="17" t="s">
        <v>24</v>
      </c>
      <c r="K5" s="8">
        <f>4.82-2.09</f>
        <v>2.7300000000000004</v>
      </c>
      <c r="L5" s="9" t="s">
        <v>2</v>
      </c>
    </row>
    <row r="6" spans="1:12" x14ac:dyDescent="0.25">
      <c r="A6" s="7" t="s">
        <v>6</v>
      </c>
      <c r="B6" s="10">
        <f>B3*B7</f>
        <v>2285.9188784035114</v>
      </c>
      <c r="C6" s="9" t="s">
        <v>0</v>
      </c>
      <c r="D6" s="17" t="s">
        <v>13</v>
      </c>
      <c r="E6" s="8">
        <v>70</v>
      </c>
      <c r="F6" s="11" t="s">
        <v>15</v>
      </c>
      <c r="G6" s="17"/>
      <c r="H6" s="11"/>
      <c r="I6" s="11"/>
      <c r="J6" s="16" t="s">
        <v>26</v>
      </c>
      <c r="K6" s="10">
        <f>(E3+E5)*10</f>
        <v>1.22</v>
      </c>
      <c r="L6" s="9" t="s">
        <v>2</v>
      </c>
    </row>
    <row r="7" spans="1:12" x14ac:dyDescent="0.25">
      <c r="A7" s="7" t="s">
        <v>7</v>
      </c>
      <c r="B7" s="10">
        <f>PI()*POWER(B4,2)/4*B5</f>
        <v>571.47971960087784</v>
      </c>
      <c r="C7" s="9" t="s">
        <v>0</v>
      </c>
      <c r="D7" s="17" t="s">
        <v>8</v>
      </c>
      <c r="E7" s="10">
        <f>E5*E6</f>
        <v>7.49</v>
      </c>
      <c r="F7" s="11" t="s">
        <v>0</v>
      </c>
      <c r="G7" s="17" t="s">
        <v>19</v>
      </c>
      <c r="H7" s="10">
        <f>H5-E4-E7</f>
        <v>62.980713454720167</v>
      </c>
      <c r="I7" s="11" t="s">
        <v>0</v>
      </c>
      <c r="J7" s="25" t="s">
        <v>27</v>
      </c>
      <c r="K7" s="11"/>
      <c r="L7" s="9"/>
    </row>
    <row r="8" spans="1:12" x14ac:dyDescent="0.25">
      <c r="A8" s="1"/>
      <c r="B8" s="11"/>
      <c r="C8" s="9"/>
      <c r="D8" s="17" t="s">
        <v>9</v>
      </c>
      <c r="E8" s="10">
        <f>B7/(B9-1)</f>
        <v>81.639959942982543</v>
      </c>
      <c r="F8" s="11" t="s">
        <v>0</v>
      </c>
      <c r="G8" s="17" t="s">
        <v>22</v>
      </c>
      <c r="H8" s="10">
        <f>E9-H7</f>
        <v>10.20499499287282</v>
      </c>
      <c r="I8" s="11" t="s">
        <v>0</v>
      </c>
      <c r="J8" s="17" t="s">
        <v>23</v>
      </c>
      <c r="K8" s="10">
        <f>K4+K6</f>
        <v>3.4599999999999991</v>
      </c>
      <c r="L8" s="9" t="s">
        <v>2</v>
      </c>
    </row>
    <row r="9" spans="1:12" ht="15.75" thickBot="1" x14ac:dyDescent="0.3">
      <c r="A9" s="12" t="s">
        <v>14</v>
      </c>
      <c r="B9" s="13">
        <v>8</v>
      </c>
      <c r="C9" s="14"/>
      <c r="D9" s="18" t="s">
        <v>16</v>
      </c>
      <c r="E9" s="19">
        <f>E8-E4-E7</f>
        <v>73.185708447592987</v>
      </c>
      <c r="F9" s="21" t="s">
        <v>0</v>
      </c>
      <c r="G9" s="17" t="s">
        <v>20</v>
      </c>
      <c r="H9" s="8">
        <v>46</v>
      </c>
      <c r="I9" s="11" t="s">
        <v>15</v>
      </c>
      <c r="J9" s="17" t="s">
        <v>24</v>
      </c>
      <c r="K9" s="10">
        <f>K5+K6</f>
        <v>3.95</v>
      </c>
      <c r="L9" s="9" t="s">
        <v>2</v>
      </c>
    </row>
    <row r="10" spans="1:12" x14ac:dyDescent="0.25">
      <c r="B10" s="2"/>
      <c r="C10" s="2"/>
      <c r="D10" s="2"/>
      <c r="E10" s="2"/>
      <c r="F10" s="2"/>
      <c r="G10" s="17"/>
      <c r="H10" s="11"/>
      <c r="I10" s="11"/>
      <c r="J10" s="16"/>
      <c r="K10" s="11"/>
      <c r="L10" s="9"/>
    </row>
    <row r="11" spans="1:12" x14ac:dyDescent="0.25">
      <c r="B11" s="2"/>
      <c r="C11" s="2"/>
      <c r="D11" s="2"/>
      <c r="E11" s="2"/>
      <c r="F11" s="2"/>
      <c r="G11" s="17" t="s">
        <v>21</v>
      </c>
      <c r="H11" s="10">
        <f>(E9-H7)/H9</f>
        <v>0.22184771723636565</v>
      </c>
      <c r="I11" s="11" t="s">
        <v>1</v>
      </c>
      <c r="J11" s="25" t="s">
        <v>28</v>
      </c>
      <c r="K11" s="11"/>
      <c r="L11" s="9"/>
    </row>
    <row r="12" spans="1:12" ht="15.75" thickBot="1" x14ac:dyDescent="0.3">
      <c r="B12" s="2"/>
      <c r="C12" s="2"/>
      <c r="D12" s="2"/>
      <c r="E12" s="2"/>
      <c r="F12" s="2"/>
      <c r="G12" s="23"/>
      <c r="H12" s="19">
        <f>H11*10</f>
        <v>2.2184771723636567</v>
      </c>
      <c r="I12" s="21" t="s">
        <v>2</v>
      </c>
      <c r="J12" s="17" t="s">
        <v>23</v>
      </c>
      <c r="K12" s="10">
        <f>K8-H12</f>
        <v>1.2415228276363424</v>
      </c>
      <c r="L12" s="9" t="s">
        <v>2</v>
      </c>
    </row>
    <row r="13" spans="1:12" ht="15.75" thickBot="1" x14ac:dyDescent="0.3">
      <c r="B13" s="2"/>
      <c r="C13" s="2"/>
      <c r="D13" s="2"/>
      <c r="E13" s="2"/>
      <c r="F13" s="2"/>
      <c r="G13" s="2"/>
      <c r="H13" s="2"/>
      <c r="I13" s="2"/>
      <c r="J13" s="18" t="s">
        <v>24</v>
      </c>
      <c r="K13" s="19">
        <f>K9-H12</f>
        <v>1.7315228276363435</v>
      </c>
      <c r="L13" s="14" t="s">
        <v>2</v>
      </c>
    </row>
    <row r="14" spans="1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</sheetData>
  <mergeCells count="1">
    <mergeCell ref="C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</dc:creator>
  <cp:lastModifiedBy>Guillaume MILET</cp:lastModifiedBy>
  <dcterms:created xsi:type="dcterms:W3CDTF">2020-10-16T14:30:35Z</dcterms:created>
  <dcterms:modified xsi:type="dcterms:W3CDTF">2020-10-19T02:53:20Z</dcterms:modified>
</cp:coreProperties>
</file>